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582"/>
  </bookViews>
  <sheets>
    <sheet name="Lista ocenionych projektów" sheetId="13" r:id="rId1"/>
  </sheets>
  <calcPr calcId="152511"/>
</workbook>
</file>

<file path=xl/calcChain.xml><?xml version="1.0" encoding="utf-8"?>
<calcChain xmlns="http://schemas.openxmlformats.org/spreadsheetml/2006/main">
  <c r="BA20" i="13" l="1"/>
  <c r="AZ20" i="13"/>
  <c r="AV19" i="13"/>
  <c r="AM19" i="13"/>
  <c r="AA19" i="13"/>
  <c r="AC19" i="13" s="1"/>
  <c r="AW19" i="13" s="1"/>
  <c r="Q19" i="13"/>
  <c r="AD19" i="13" s="1"/>
  <c r="AV18" i="13"/>
  <c r="AA18" i="13"/>
  <c r="AC18" i="13" s="1"/>
  <c r="AW18" i="13" s="1"/>
  <c r="Q18" i="13"/>
  <c r="S18" i="13" s="1"/>
  <c r="AV17" i="13"/>
  <c r="AM17" i="13"/>
  <c r="AA17" i="13"/>
  <c r="AC17" i="13" s="1"/>
  <c r="Q17" i="13"/>
  <c r="S17" i="13" s="1"/>
  <c r="AV16" i="13"/>
  <c r="AM16" i="13"/>
  <c r="AA16" i="13"/>
  <c r="AC16" i="13" s="1"/>
  <c r="Q16" i="13"/>
  <c r="S16" i="13" s="1"/>
  <c r="AV15" i="13"/>
  <c r="AM15" i="13"/>
  <c r="AA15" i="13"/>
  <c r="AC15" i="13" s="1"/>
  <c r="Q15" i="13"/>
  <c r="S15" i="13" s="1"/>
  <c r="AV14" i="13"/>
  <c r="AM14" i="13"/>
  <c r="AA14" i="13"/>
  <c r="AC14" i="13" s="1"/>
  <c r="Q14" i="13"/>
  <c r="S14" i="13" s="1"/>
  <c r="AV13" i="13"/>
  <c r="AM13" i="13"/>
  <c r="AA13" i="13"/>
  <c r="AC13" i="13" s="1"/>
  <c r="Q13" i="13"/>
  <c r="S13" i="13" s="1"/>
  <c r="AV12" i="13"/>
  <c r="AM12" i="13"/>
  <c r="AA12" i="13"/>
  <c r="AC12" i="13" s="1"/>
  <c r="Q12" i="13"/>
  <c r="S12" i="13" s="1"/>
  <c r="AV11" i="13"/>
  <c r="AM11" i="13"/>
  <c r="AA11" i="13"/>
  <c r="AC11" i="13" s="1"/>
  <c r="Q11" i="13"/>
  <c r="S11" i="13" s="1"/>
  <c r="AV10" i="13"/>
  <c r="AM10" i="13"/>
  <c r="AA10" i="13"/>
  <c r="AC10" i="13" s="1"/>
  <c r="Q10" i="13"/>
  <c r="S10" i="13" s="1"/>
  <c r="AV9" i="13"/>
  <c r="AM9" i="13"/>
  <c r="AA9" i="13"/>
  <c r="AC9" i="13" s="1"/>
  <c r="Q9" i="13"/>
  <c r="S9" i="13" s="1"/>
  <c r="AV8" i="13"/>
  <c r="AM8" i="13"/>
  <c r="AA8" i="13"/>
  <c r="AC8" i="13" s="1"/>
  <c r="Q8" i="13"/>
  <c r="S8" i="13" s="1"/>
  <c r="AV7" i="13"/>
  <c r="AM7" i="13"/>
  <c r="AA7" i="13"/>
  <c r="AC7" i="13" s="1"/>
  <c r="Q7" i="13"/>
  <c r="S7" i="13" s="1"/>
  <c r="S19" i="13" l="1"/>
  <c r="AN19" i="13" s="1"/>
  <c r="AW7" i="13"/>
  <c r="AW9" i="13"/>
  <c r="AW10" i="13"/>
  <c r="AW11" i="13"/>
  <c r="AW12" i="13"/>
  <c r="AW13" i="13"/>
  <c r="AW14" i="13"/>
  <c r="AW15" i="13"/>
  <c r="AW16" i="13"/>
  <c r="AW17" i="13"/>
  <c r="AW8" i="13"/>
  <c r="AN7" i="13"/>
  <c r="AE7" i="13"/>
  <c r="AN8" i="13"/>
  <c r="AE8" i="13"/>
  <c r="AN9" i="13"/>
  <c r="AE9" i="13"/>
  <c r="AN10" i="13"/>
  <c r="AE10" i="13"/>
  <c r="AN11" i="13"/>
  <c r="AE11" i="13"/>
  <c r="AN12" i="13"/>
  <c r="AE12" i="13"/>
  <c r="AN13" i="13"/>
  <c r="AE13" i="13"/>
  <c r="AN14" i="13"/>
  <c r="AE14" i="13"/>
  <c r="AN15" i="13"/>
  <c r="AE15" i="13"/>
  <c r="AN16" i="13"/>
  <c r="AE16" i="13"/>
  <c r="AN17" i="13"/>
  <c r="AE17" i="13"/>
  <c r="AE18" i="13"/>
  <c r="AN18" i="13"/>
  <c r="AD7" i="13"/>
  <c r="AD9" i="13"/>
  <c r="AD10" i="13"/>
  <c r="AD11" i="13"/>
  <c r="AD12" i="13"/>
  <c r="AD13" i="13"/>
  <c r="AD14" i="13"/>
  <c r="AD15" i="13"/>
  <c r="AD16" i="13"/>
  <c r="AD17" i="13"/>
  <c r="AD18" i="13"/>
  <c r="AD8" i="13"/>
  <c r="AE19" i="13" l="1"/>
</calcChain>
</file>

<file path=xl/sharedStrings.xml><?xml version="1.0" encoding="utf-8"?>
<sst xmlns="http://schemas.openxmlformats.org/spreadsheetml/2006/main" count="222" uniqueCount="97">
  <si>
    <t>Nazwa wnioskodawcy</t>
  </si>
  <si>
    <t>Tytuł projektu</t>
  </si>
  <si>
    <t xml:space="preserve">Lp. </t>
  </si>
  <si>
    <t xml:space="preserve">3.1 </t>
  </si>
  <si>
    <t>3.2</t>
  </si>
  <si>
    <t>4.1</t>
  </si>
  <si>
    <t>4.3</t>
  </si>
  <si>
    <t>4.4</t>
  </si>
  <si>
    <t>4.5</t>
  </si>
  <si>
    <t>V</t>
  </si>
  <si>
    <t>Spełnia kryterium horyzontalne (TAK/NIE)</t>
  </si>
  <si>
    <t>TAK</t>
  </si>
  <si>
    <t>Spełnia kryterium  formalne (TAK/NIE)</t>
  </si>
  <si>
    <t>Spełnia kryterium dostępu (TAK/NIE)</t>
  </si>
  <si>
    <t>Suma przyznanych punktów</t>
  </si>
  <si>
    <t>Liczba punktów premiujących</t>
  </si>
  <si>
    <t>Łączna liczba przyznanych punktów</t>
  </si>
  <si>
    <t>ekspert I</t>
  </si>
  <si>
    <t xml:space="preserve">ekspert II </t>
  </si>
  <si>
    <t>Średnia arytmetyczna z oceny bezwarunkowej</t>
  </si>
  <si>
    <t>OCENA BEZWARUNKOWA</t>
  </si>
  <si>
    <t>Suma przyznanych punktów dodatkowych</t>
  </si>
  <si>
    <t>Łączna liczba przyznanych punktów (po negocjacjach)</t>
  </si>
  <si>
    <t>Kwota dofinansowania projektu (PLN) - po negocjacjach</t>
  </si>
  <si>
    <t>Ocena wniosku (negatywna - "N"          pozytywna - "P")</t>
  </si>
  <si>
    <t>P</t>
  </si>
  <si>
    <t>Koszt całkowity projektu (PLN) - po negocjacjach</t>
  </si>
  <si>
    <t>Projekt uzyskał min. 60% punktów możliwych do uzyskania w poszczególnych częściach oceny (TAK/NIE)</t>
  </si>
  <si>
    <t>Średnia arytmetyczna z oceny bezwarunkowej (uzwględniająca punkty premiujące)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</si>
  <si>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</si>
  <si>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</si>
  <si>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</si>
  <si>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</si>
  <si>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</si>
  <si>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</si>
  <si>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</si>
  <si>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</si>
  <si>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</si>
  <si>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</si>
  <si>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</si>
  <si>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</si>
  <si>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</si>
  <si>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OCENA WARUNKOWA</t>
  </si>
  <si>
    <t>1001716,81 </t>
  </si>
  <si>
    <t>983893,50 </t>
  </si>
  <si>
    <t>Projekt rekomendowany do dofinasnowania (TAK/NIE,rezygnacja z udziału w konkursie)</t>
  </si>
  <si>
    <t>Wniosek skierowany do negocjacji (TAK/NIE)</t>
  </si>
  <si>
    <t xml:space="preserve">Wnioskowana kwota dofinansowania projektu (PLN) </t>
  </si>
  <si>
    <t xml:space="preserve">Koszt całkowity projektu (PLN) </t>
  </si>
  <si>
    <t xml:space="preserve">Nr wniosku o dofinansowanie  </t>
  </si>
  <si>
    <t xml:space="preserve">Wynik oceny </t>
  </si>
  <si>
    <t>Liczba przyznanych punktów</t>
  </si>
  <si>
    <t>POZYTYWNA</t>
  </si>
  <si>
    <t>WND-POWR-05.02.00-00-0001/16</t>
  </si>
  <si>
    <t>WND-POWR-05.02.00-00-0002/16</t>
  </si>
  <si>
    <t>WND-POWR-05.02.00-00-0003/16</t>
  </si>
  <si>
    <t>WND-POWR-05.02.00-00-0004/16</t>
  </si>
  <si>
    <t>WND-POWR-05.02.00-00-0005/16</t>
  </si>
  <si>
    <t>WND-POWR-05.02.00-00-0006/16</t>
  </si>
  <si>
    <t>WND-POWR-05.02.00-00-0007/16</t>
  </si>
  <si>
    <t>WND-POWR-05.02.00-00-0008/16</t>
  </si>
  <si>
    <t>WND-POWR-05.02.00-00-0009/16</t>
  </si>
  <si>
    <t>WND-POWR-05.02.00-00-0010/16</t>
  </si>
  <si>
    <t>WND-POWR-05.02.00-00-0011/16</t>
  </si>
  <si>
    <t>WND-POWR-05.02.00-00-0012/16</t>
  </si>
  <si>
    <t>WND-POWR-05.02.00-00-0013/16</t>
  </si>
  <si>
    <t>Europartner Akademicki Klub Integracji Europejskiej</t>
  </si>
  <si>
    <t>Stowarzyszenie PSYCHE SOMA POLIS</t>
  </si>
  <si>
    <t>Polskie Towarzystwo Programów Zdrowotnych</t>
  </si>
  <si>
    <t>Pracodawcy Zdrowia</t>
  </si>
  <si>
    <t>Fundacja Centrum Inicjatyw. Gospodarka i zdrowie</t>
  </si>
  <si>
    <t>Fundacja Synapsis</t>
  </si>
  <si>
    <t>Fundacja My Pacjenci</t>
  </si>
  <si>
    <t>Pracodawcy Rzeczypospolitej Polskiej</t>
  </si>
  <si>
    <t>Fundacja Chustka</t>
  </si>
  <si>
    <t>Fundacja Polska Koalicja Pacjentów Onkologicznych</t>
  </si>
  <si>
    <t>Stowarzyszenie Polskie Amazonki Ruch Społeczny</t>
  </si>
  <si>
    <t>Fundacja Zdrowie i Opieka</t>
  </si>
  <si>
    <t>Dialog Społeczny w trosce o pacjenta</t>
  </si>
  <si>
    <t>Wspólnie decydujemy - wsparcie konsultacji społecznych w ochronie zdrowia</t>
  </si>
  <si>
    <t>„Dialog społeczny – wzmocnienie współpracy administracji publicznej z organizacjami pacjenckimi”</t>
  </si>
  <si>
    <t>Teraz Pacjenci! Wsparcie dialogu interesariuszy systemu zdrowia z zastosowaniem nowoczesnych technologii</t>
  </si>
  <si>
    <t>Działania na rzecz rozwoju dialogu społecznego oraz idei społecznej odpowiedzialności instytucji ochrony zdrowia na Dolnym Śląsku.</t>
  </si>
  <si>
    <t>Zdrowe konsultacje. Kluczem jest współpraca.</t>
  </si>
  <si>
    <t>Wsparcie współpracy administracji systemu ochrony zdrowia z organizacjami pacjenckimi na rzecz autyzmu</t>
  </si>
  <si>
    <t>Razem dla Zdrowia</t>
  </si>
  <si>
    <t>Pacjent = Podmiot</t>
  </si>
  <si>
    <t>Pacjent - lekarz. Ból w chorobie nowotworowej</t>
  </si>
  <si>
    <t>Obywatele dla Zdrowia</t>
  </si>
  <si>
    <t>Aktywizacja pacjentów w procesie opracowywania i wdrażania systemowych zmian w opiece onkologicznej.</t>
  </si>
  <si>
    <t>ZDROWIE I OPIEKA – integracja środowiska Farmaceutów, Lekarzy i Pacjentów pt "Pracujmy Razem!"</t>
  </si>
  <si>
    <t>Polskie Stowarzszenie Pomocy Chorym na Fenyloketonurię i Choroby Rzadkie Ars Vivendi</t>
  </si>
  <si>
    <t>Lista wszystkich ocenionych projektów w konkursie nr POWR.05.02.00-IP.05-00-006/16 - ROZWÓJ DIALOGU SPOŁECZNEGO W OCHRONIE ZDROWIA</t>
  </si>
  <si>
    <t>NEGATYWNA - brak spełnienia kryterium formalnego nr 7</t>
  </si>
  <si>
    <t>NEGATYWNA - brak spełnienia kryterium formalnego nr 7 i nr 8</t>
  </si>
  <si>
    <t>NEGATYWNA - brak spełnienia kryterium dostępu nr 2, nr 3, nr 6 i nr 7</t>
  </si>
  <si>
    <t>NEGATYWNA - brak spełnienia kryterium dostępu nr 2, nr 3 i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</si>
</sst>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33333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wrapText="1"/>
    </xf>
    <xf numFmtId="4" fontId="2" fillId="0" borderId="16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>
      <alignment wrapText="1"/>
    </xf>
    <xf numFmtId="0" fontId="3" fillId="2" borderId="1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4" fontId="4" fillId="9" borderId="13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2" fontId="4" fillId="8" borderId="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"/>
  <sheetViews>
    <sheetView tabSelected="1" zoomScale="85" zoomScaleNormal="85" zoomScaleSheetLayoutView="85" workbookViewId="0">
      <selection activeCell="E7" sqref="E7"/>
    </sheetView>
  </sheetViews>
  <sheetFormatPr defaultRowHeight="15.75" x14ac:dyDescent="0.25"/>
  <cols>
    <col min="1" max="1" width="5" style="4" customWidth="1"/>
    <col min="2" max="2" width="29.5703125" style="2" customWidth="1"/>
    <col min="3" max="3" width="43.5703125" style="7" customWidth="1"/>
    <col min="4" max="4" width="55.42578125" style="3" customWidth="1"/>
    <col min="5" max="5" width="18.85546875" style="3" customWidth="1"/>
    <col min="6" max="6" width="17.140625" style="3" customWidth="1"/>
    <col min="7" max="8" width="10.7109375" style="2" hidden="1" customWidth="1"/>
    <col min="9" max="9" width="14" style="2" hidden="1" customWidth="1"/>
    <col min="10" max="15" width="9.140625" style="2" hidden="1" customWidth="1"/>
    <col min="16" max="16" width="9.42578125" style="2" hidden="1" customWidth="1"/>
    <col min="17" max="17" width="11.85546875" style="2" hidden="1" customWidth="1"/>
    <col min="18" max="18" width="11.5703125" style="2" hidden="1" customWidth="1"/>
    <col min="19" max="19" width="10.140625" style="1" hidden="1" customWidth="1"/>
    <col min="20" max="25" width="7.7109375" style="2" hidden="1" customWidth="1"/>
    <col min="26" max="26" width="6.5703125" style="2" hidden="1" customWidth="1"/>
    <col min="27" max="27" width="10.140625" style="2" hidden="1" customWidth="1"/>
    <col min="28" max="28" width="10.7109375" style="2" hidden="1" customWidth="1"/>
    <col min="29" max="29" width="10.85546875" style="1" hidden="1" customWidth="1"/>
    <col min="30" max="30" width="13.140625" style="1" hidden="1" customWidth="1"/>
    <col min="31" max="31" width="12.7109375" style="8" hidden="1" customWidth="1"/>
    <col min="32" max="32" width="9.140625" style="8" hidden="1" customWidth="1"/>
    <col min="33" max="38" width="9.140625" style="2" hidden="1" customWidth="1"/>
    <col min="39" max="39" width="10.5703125" style="2" hidden="1" customWidth="1"/>
    <col min="40" max="40" width="11.28515625" style="2" hidden="1" customWidth="1"/>
    <col min="41" max="47" width="9.140625" style="2" hidden="1" customWidth="1"/>
    <col min="48" max="48" width="10.140625" style="2" hidden="1" customWidth="1"/>
    <col min="49" max="49" width="12.140625" style="2" hidden="1" customWidth="1"/>
    <col min="50" max="50" width="28.140625" style="2" customWidth="1"/>
    <col min="51" max="51" width="13.5703125" style="2" customWidth="1"/>
    <col min="52" max="54" width="20.85546875" style="11" hidden="1" customWidth="1"/>
    <col min="55" max="57" width="15.85546875" style="2" hidden="1" customWidth="1"/>
    <col min="58" max="16384" width="9.140625" style="2"/>
  </cols>
  <sheetData>
    <row r="1" spans="1:57" x14ac:dyDescent="0.25">
      <c r="A1" s="77"/>
      <c r="B1" s="77"/>
      <c r="C1" s="51" t="s">
        <v>92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77"/>
      <c r="BA1" s="77"/>
      <c r="BB1" s="77"/>
    </row>
    <row r="2" spans="1:57" ht="16.5" thickBot="1" x14ac:dyDescent="0.3"/>
    <row r="3" spans="1:57" ht="102" x14ac:dyDescent="0.25">
      <c r="A3" s="111" t="s">
        <v>2</v>
      </c>
      <c r="B3" s="108" t="s">
        <v>49</v>
      </c>
      <c r="C3" s="105" t="s">
        <v>0</v>
      </c>
      <c r="D3" s="108" t="s">
        <v>1</v>
      </c>
      <c r="E3" s="108" t="s">
        <v>47</v>
      </c>
      <c r="F3" s="108" t="s">
        <v>48</v>
      </c>
      <c r="G3" s="88" t="s">
        <v>12</v>
      </c>
      <c r="H3" s="89" t="s">
        <v>13</v>
      </c>
      <c r="I3" s="89" t="s">
        <v>10</v>
      </c>
      <c r="J3" s="120" t="s">
        <v>20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/>
      <c r="AD3" s="90" t="s">
        <v>19</v>
      </c>
      <c r="AE3" s="91" t="s">
        <v>28</v>
      </c>
      <c r="AF3" s="120" t="s">
        <v>42</v>
      </c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3"/>
      <c r="AX3" s="117" t="s">
        <v>50</v>
      </c>
      <c r="AY3" s="114" t="s">
        <v>51</v>
      </c>
      <c r="AZ3" s="54" t="s">
        <v>23</v>
      </c>
      <c r="BA3" s="18" t="s">
        <v>26</v>
      </c>
      <c r="BB3" s="32" t="s">
        <v>27</v>
      </c>
      <c r="BC3" s="39" t="s">
        <v>24</v>
      </c>
      <c r="BD3" s="39" t="s">
        <v>46</v>
      </c>
      <c r="BE3" s="36" t="s">
        <v>45</v>
      </c>
    </row>
    <row r="4" spans="1:57" x14ac:dyDescent="0.25">
      <c r="A4" s="112"/>
      <c r="B4" s="109"/>
      <c r="C4" s="106"/>
      <c r="D4" s="109"/>
      <c r="E4" s="109"/>
      <c r="F4" s="109"/>
      <c r="G4" s="69"/>
      <c r="H4" s="44"/>
      <c r="I4" s="44"/>
      <c r="J4" s="124" t="s">
        <v>17</v>
      </c>
      <c r="K4" s="125"/>
      <c r="L4" s="125"/>
      <c r="M4" s="125"/>
      <c r="N4" s="125"/>
      <c r="O4" s="125"/>
      <c r="P4" s="125"/>
      <c r="Q4" s="125"/>
      <c r="R4" s="125"/>
      <c r="S4" s="126"/>
      <c r="T4" s="124" t="s">
        <v>18</v>
      </c>
      <c r="U4" s="125"/>
      <c r="V4" s="125"/>
      <c r="W4" s="125"/>
      <c r="X4" s="125"/>
      <c r="Y4" s="125"/>
      <c r="Z4" s="125"/>
      <c r="AA4" s="125"/>
      <c r="AB4" s="125"/>
      <c r="AC4" s="126"/>
      <c r="AD4" s="59"/>
      <c r="AE4" s="60"/>
      <c r="AF4" s="124" t="s">
        <v>17</v>
      </c>
      <c r="AG4" s="125"/>
      <c r="AH4" s="125"/>
      <c r="AI4" s="125"/>
      <c r="AJ4" s="125"/>
      <c r="AK4" s="125"/>
      <c r="AL4" s="125"/>
      <c r="AM4" s="125"/>
      <c r="AN4" s="126"/>
      <c r="AO4" s="124" t="s">
        <v>18</v>
      </c>
      <c r="AP4" s="125"/>
      <c r="AQ4" s="125"/>
      <c r="AR4" s="125"/>
      <c r="AS4" s="125"/>
      <c r="AT4" s="125"/>
      <c r="AU4" s="125"/>
      <c r="AV4" s="125"/>
      <c r="AW4" s="127"/>
      <c r="AX4" s="118"/>
      <c r="AY4" s="115"/>
      <c r="AZ4" s="55"/>
      <c r="BA4" s="19"/>
      <c r="BB4" s="33"/>
      <c r="BC4" s="40"/>
      <c r="BD4" s="40"/>
      <c r="BE4" s="37"/>
    </row>
    <row r="5" spans="1:57" ht="48.75" thickBot="1" x14ac:dyDescent="0.3">
      <c r="A5" s="113"/>
      <c r="B5" s="110"/>
      <c r="C5" s="107"/>
      <c r="D5" s="110"/>
      <c r="E5" s="110"/>
      <c r="F5" s="110"/>
      <c r="G5" s="69"/>
      <c r="H5" s="44"/>
      <c r="I5" s="44"/>
      <c r="J5" s="44" t="s">
        <v>3</v>
      </c>
      <c r="K5" s="44" t="s">
        <v>4</v>
      </c>
      <c r="L5" s="44" t="s">
        <v>5</v>
      </c>
      <c r="M5" s="44" t="s">
        <v>6</v>
      </c>
      <c r="N5" s="44" t="s">
        <v>7</v>
      </c>
      <c r="O5" s="44" t="s">
        <v>8</v>
      </c>
      <c r="P5" s="44" t="s">
        <v>9</v>
      </c>
      <c r="Q5" s="62" t="s">
        <v>14</v>
      </c>
      <c r="R5" s="62" t="s">
        <v>15</v>
      </c>
      <c r="S5" s="63" t="s">
        <v>16</v>
      </c>
      <c r="T5" s="44" t="s">
        <v>3</v>
      </c>
      <c r="U5" s="44" t="s">
        <v>4</v>
      </c>
      <c r="V5" s="44" t="s">
        <v>5</v>
      </c>
      <c r="W5" s="44" t="s">
        <v>6</v>
      </c>
      <c r="X5" s="44" t="s">
        <v>7</v>
      </c>
      <c r="Y5" s="44" t="s">
        <v>8</v>
      </c>
      <c r="Z5" s="44" t="s">
        <v>9</v>
      </c>
      <c r="AA5" s="62" t="s">
        <v>14</v>
      </c>
      <c r="AB5" s="62" t="s">
        <v>15</v>
      </c>
      <c r="AC5" s="63" t="s">
        <v>16</v>
      </c>
      <c r="AD5" s="59"/>
      <c r="AE5" s="60"/>
      <c r="AF5" s="44" t="s">
        <v>3</v>
      </c>
      <c r="AG5" s="44" t="s">
        <v>4</v>
      </c>
      <c r="AH5" s="44" t="s">
        <v>5</v>
      </c>
      <c r="AI5" s="44" t="s">
        <v>6</v>
      </c>
      <c r="AJ5" s="44" t="s">
        <v>7</v>
      </c>
      <c r="AK5" s="44" t="s">
        <v>8</v>
      </c>
      <c r="AL5" s="44" t="s">
        <v>9</v>
      </c>
      <c r="AM5" s="62" t="s">
        <v>21</v>
      </c>
      <c r="AN5" s="64" t="s">
        <v>22</v>
      </c>
      <c r="AO5" s="44" t="s">
        <v>3</v>
      </c>
      <c r="AP5" s="44" t="s">
        <v>4</v>
      </c>
      <c r="AQ5" s="44" t="s">
        <v>5</v>
      </c>
      <c r="AR5" s="44" t="s">
        <v>6</v>
      </c>
      <c r="AS5" s="44" t="s">
        <v>7</v>
      </c>
      <c r="AT5" s="44" t="s">
        <v>8</v>
      </c>
      <c r="AU5" s="44" t="s">
        <v>9</v>
      </c>
      <c r="AV5" s="62" t="s">
        <v>14</v>
      </c>
      <c r="AW5" s="70" t="s">
        <v>22</v>
      </c>
      <c r="AX5" s="119"/>
      <c r="AY5" s="116"/>
      <c r="AZ5" s="56"/>
      <c r="BA5" s="20"/>
      <c r="BB5" s="34"/>
      <c r="BC5" s="41"/>
      <c r="BD5" s="41"/>
      <c r="BE5" s="38"/>
    </row>
    <row r="6" spans="1:57" x14ac:dyDescent="0.25">
      <c r="A6" s="25">
        <v>1</v>
      </c>
      <c r="B6" s="35">
        <v>2</v>
      </c>
      <c r="C6" s="25">
        <v>3</v>
      </c>
      <c r="D6" s="35">
        <v>4</v>
      </c>
      <c r="E6" s="25">
        <v>5</v>
      </c>
      <c r="F6" s="35">
        <v>6</v>
      </c>
      <c r="G6" s="16">
        <v>7</v>
      </c>
      <c r="H6" s="78">
        <v>8</v>
      </c>
      <c r="I6" s="12">
        <v>9</v>
      </c>
      <c r="J6" s="78">
        <v>10</v>
      </c>
      <c r="K6" s="12">
        <v>11</v>
      </c>
      <c r="L6" s="78">
        <v>12</v>
      </c>
      <c r="M6" s="12">
        <v>13</v>
      </c>
      <c r="N6" s="78">
        <v>14</v>
      </c>
      <c r="O6" s="12">
        <v>15</v>
      </c>
      <c r="P6" s="78">
        <v>16</v>
      </c>
      <c r="Q6" s="12">
        <v>17</v>
      </c>
      <c r="R6" s="78">
        <v>18</v>
      </c>
      <c r="S6" s="12">
        <v>19</v>
      </c>
      <c r="T6" s="78">
        <v>20</v>
      </c>
      <c r="U6" s="12">
        <v>21</v>
      </c>
      <c r="V6" s="78">
        <v>22</v>
      </c>
      <c r="W6" s="12">
        <v>23</v>
      </c>
      <c r="X6" s="78">
        <v>24</v>
      </c>
      <c r="Y6" s="12">
        <v>25</v>
      </c>
      <c r="Z6" s="78">
        <v>26</v>
      </c>
      <c r="AA6" s="12">
        <v>27</v>
      </c>
      <c r="AB6" s="78">
        <v>28</v>
      </c>
      <c r="AC6" s="12">
        <v>29</v>
      </c>
      <c r="AD6" s="59">
        <v>30</v>
      </c>
      <c r="AE6" s="12">
        <v>31</v>
      </c>
      <c r="AF6" s="78">
        <v>32</v>
      </c>
      <c r="AG6" s="12">
        <v>33</v>
      </c>
      <c r="AH6" s="78">
        <v>34</v>
      </c>
      <c r="AI6" s="12">
        <v>35</v>
      </c>
      <c r="AJ6" s="78">
        <v>36</v>
      </c>
      <c r="AK6" s="12">
        <v>37</v>
      </c>
      <c r="AL6" s="78">
        <v>38</v>
      </c>
      <c r="AM6" s="12">
        <v>39</v>
      </c>
      <c r="AN6" s="78">
        <v>40</v>
      </c>
      <c r="AO6" s="12">
        <v>41</v>
      </c>
      <c r="AP6" s="78">
        <v>42</v>
      </c>
      <c r="AQ6" s="12">
        <v>43</v>
      </c>
      <c r="AR6" s="78">
        <v>44</v>
      </c>
      <c r="AS6" s="12">
        <v>45</v>
      </c>
      <c r="AT6" s="78">
        <v>46</v>
      </c>
      <c r="AU6" s="12">
        <v>47</v>
      </c>
      <c r="AV6" s="78">
        <v>48</v>
      </c>
      <c r="AW6" s="15">
        <v>49</v>
      </c>
      <c r="AX6" s="52">
        <v>7</v>
      </c>
      <c r="AY6" s="22">
        <v>8</v>
      </c>
      <c r="AZ6" s="26">
        <v>51</v>
      </c>
      <c r="BA6" s="17">
        <v>52</v>
      </c>
      <c r="BB6" s="49">
        <v>53</v>
      </c>
      <c r="BC6" s="47">
        <v>54</v>
      </c>
      <c r="BD6" s="50">
        <v>55</v>
      </c>
      <c r="BE6" s="46">
        <v>56</v>
      </c>
    </row>
    <row r="7" spans="1:57" ht="35.25" customHeight="1" x14ac:dyDescent="0.25">
      <c r="A7" s="28" t="s">
        <v>29</v>
      </c>
      <c r="B7" s="80" t="s">
        <v>53</v>
      </c>
      <c r="C7" s="86" t="s">
        <v>66</v>
      </c>
      <c r="D7" s="103" t="s">
        <v>78</v>
      </c>
      <c r="E7" s="81">
        <v>1535308</v>
      </c>
      <c r="F7" s="81">
        <v>1583208</v>
      </c>
      <c r="G7" s="5" t="s">
        <v>11</v>
      </c>
      <c r="H7" s="6" t="s">
        <v>11</v>
      </c>
      <c r="I7" s="6" t="s">
        <v>11</v>
      </c>
      <c r="J7" s="6">
        <v>10</v>
      </c>
      <c r="K7" s="6">
        <v>15</v>
      </c>
      <c r="L7" s="6">
        <v>20</v>
      </c>
      <c r="M7" s="6">
        <v>15</v>
      </c>
      <c r="N7" s="6">
        <v>15</v>
      </c>
      <c r="O7" s="6">
        <v>5</v>
      </c>
      <c r="P7" s="6">
        <v>20</v>
      </c>
      <c r="Q7" s="65">
        <f t="shared" ref="Q7:Q19" si="0">SUM(J7:P7)</f>
        <v>100</v>
      </c>
      <c r="R7" s="66">
        <v>40</v>
      </c>
      <c r="S7" s="65">
        <f t="shared" ref="S7:S19" si="1">+Q7+R7</f>
        <v>140</v>
      </c>
      <c r="T7" s="6">
        <v>10</v>
      </c>
      <c r="U7" s="6">
        <v>15</v>
      </c>
      <c r="V7" s="6">
        <v>20</v>
      </c>
      <c r="W7" s="6">
        <v>15</v>
      </c>
      <c r="X7" s="6">
        <v>15</v>
      </c>
      <c r="Y7" s="6">
        <v>5</v>
      </c>
      <c r="Z7" s="6">
        <v>16</v>
      </c>
      <c r="AA7" s="61">
        <f t="shared" ref="AA7:AA19" si="2">SUM(T7:Z7)</f>
        <v>96</v>
      </c>
      <c r="AB7" s="66">
        <v>40</v>
      </c>
      <c r="AC7" s="61">
        <f t="shared" ref="AC7:AC19" si="3">+AA7+AB7</f>
        <v>136</v>
      </c>
      <c r="AD7" s="67">
        <f t="shared" ref="AD7:AD19" si="4">(Q7+AA7)/2</f>
        <v>98</v>
      </c>
      <c r="AE7" s="68">
        <f t="shared" ref="AE7:AE19" si="5">(+S7+AC7)/2</f>
        <v>138</v>
      </c>
      <c r="AF7" s="9"/>
      <c r="AG7" s="9"/>
      <c r="AH7" s="9"/>
      <c r="AI7" s="9"/>
      <c r="AJ7" s="9"/>
      <c r="AK7" s="9"/>
      <c r="AL7" s="9"/>
      <c r="AM7" s="61">
        <f t="shared" ref="AM7:AM17" si="6">SUM(AF7:AL7)</f>
        <v>0</v>
      </c>
      <c r="AN7" s="61">
        <f t="shared" ref="AN7:AN19" si="7">+S7+AM7</f>
        <v>140</v>
      </c>
      <c r="AO7" s="6"/>
      <c r="AP7" s="6"/>
      <c r="AQ7" s="6"/>
      <c r="AR7" s="6"/>
      <c r="AS7" s="6"/>
      <c r="AT7" s="6"/>
      <c r="AU7" s="6">
        <v>4</v>
      </c>
      <c r="AV7" s="61">
        <f t="shared" ref="AV7:AV19" si="8">SUM(AO7:AU7)</f>
        <v>4</v>
      </c>
      <c r="AW7" s="76">
        <f t="shared" ref="AW7:AW19" si="9">+AC7+AV7</f>
        <v>140</v>
      </c>
      <c r="AX7" s="52" t="s">
        <v>93</v>
      </c>
      <c r="AY7" s="22">
        <v>0</v>
      </c>
      <c r="AZ7" s="57">
        <v>953893.5</v>
      </c>
      <c r="BA7" s="23" t="s">
        <v>44</v>
      </c>
      <c r="BB7" s="21" t="s">
        <v>11</v>
      </c>
      <c r="BC7" s="42" t="s">
        <v>25</v>
      </c>
      <c r="BD7" s="24" t="s">
        <v>11</v>
      </c>
      <c r="BE7" s="48" t="s">
        <v>11</v>
      </c>
    </row>
    <row r="8" spans="1:57" ht="35.25" customHeight="1" x14ac:dyDescent="0.25">
      <c r="A8" s="28" t="s">
        <v>30</v>
      </c>
      <c r="B8" s="80" t="s">
        <v>54</v>
      </c>
      <c r="C8" s="86" t="s">
        <v>91</v>
      </c>
      <c r="D8" s="103" t="s">
        <v>79</v>
      </c>
      <c r="E8" s="81">
        <v>1754634.72</v>
      </c>
      <c r="F8" s="81">
        <v>1808976</v>
      </c>
      <c r="G8" s="5" t="s">
        <v>11</v>
      </c>
      <c r="H8" s="6" t="s">
        <v>11</v>
      </c>
      <c r="I8" s="6" t="s">
        <v>11</v>
      </c>
      <c r="J8" s="6">
        <v>10</v>
      </c>
      <c r="K8" s="6">
        <v>11</v>
      </c>
      <c r="L8" s="6">
        <v>18</v>
      </c>
      <c r="M8" s="6">
        <v>15</v>
      </c>
      <c r="N8" s="6">
        <v>15</v>
      </c>
      <c r="O8" s="6">
        <v>5</v>
      </c>
      <c r="P8" s="6">
        <v>20</v>
      </c>
      <c r="Q8" s="65">
        <f t="shared" si="0"/>
        <v>94</v>
      </c>
      <c r="R8" s="66">
        <v>40</v>
      </c>
      <c r="S8" s="65">
        <f t="shared" si="1"/>
        <v>134</v>
      </c>
      <c r="T8" s="6">
        <v>9</v>
      </c>
      <c r="U8" s="6">
        <v>15</v>
      </c>
      <c r="V8" s="6">
        <v>20</v>
      </c>
      <c r="W8" s="6">
        <v>15</v>
      </c>
      <c r="X8" s="6">
        <v>15</v>
      </c>
      <c r="Y8" s="6">
        <v>5</v>
      </c>
      <c r="Z8" s="6">
        <v>16</v>
      </c>
      <c r="AA8" s="61">
        <f t="shared" si="2"/>
        <v>95</v>
      </c>
      <c r="AB8" s="66">
        <v>40</v>
      </c>
      <c r="AC8" s="61">
        <f t="shared" si="3"/>
        <v>135</v>
      </c>
      <c r="AD8" s="67">
        <f t="shared" si="4"/>
        <v>94.5</v>
      </c>
      <c r="AE8" s="68">
        <f t="shared" si="5"/>
        <v>134.5</v>
      </c>
      <c r="AF8" s="6"/>
      <c r="AG8" s="6">
        <v>3</v>
      </c>
      <c r="AH8" s="6">
        <v>1</v>
      </c>
      <c r="AI8" s="6"/>
      <c r="AJ8" s="6"/>
      <c r="AK8" s="6"/>
      <c r="AL8" s="6"/>
      <c r="AM8" s="61">
        <f t="shared" si="6"/>
        <v>4</v>
      </c>
      <c r="AN8" s="61">
        <f t="shared" si="7"/>
        <v>138</v>
      </c>
      <c r="AO8" s="6"/>
      <c r="AP8" s="6"/>
      <c r="AQ8" s="6"/>
      <c r="AR8" s="6"/>
      <c r="AS8" s="6"/>
      <c r="AT8" s="6"/>
      <c r="AU8" s="6">
        <v>4</v>
      </c>
      <c r="AV8" s="61">
        <f t="shared" si="8"/>
        <v>4</v>
      </c>
      <c r="AW8" s="76">
        <f t="shared" si="9"/>
        <v>139</v>
      </c>
      <c r="AX8" s="27" t="s">
        <v>52</v>
      </c>
      <c r="AY8" s="22">
        <v>100</v>
      </c>
      <c r="AZ8" s="57">
        <v>969998.75</v>
      </c>
      <c r="BA8" s="23">
        <v>999998.75</v>
      </c>
      <c r="BB8" s="21" t="s">
        <v>11</v>
      </c>
      <c r="BC8" s="10" t="s">
        <v>25</v>
      </c>
      <c r="BD8" s="24" t="s">
        <v>11</v>
      </c>
      <c r="BE8" s="48" t="s">
        <v>11</v>
      </c>
    </row>
    <row r="9" spans="1:57" ht="32.25" customHeight="1" x14ac:dyDescent="0.25">
      <c r="A9" s="28" t="s">
        <v>31</v>
      </c>
      <c r="B9" s="80" t="s">
        <v>55</v>
      </c>
      <c r="C9" s="86" t="s">
        <v>67</v>
      </c>
      <c r="D9" s="103" t="s">
        <v>80</v>
      </c>
      <c r="E9" s="81">
        <v>809850</v>
      </c>
      <c r="F9" s="81">
        <v>841600</v>
      </c>
      <c r="G9" s="5" t="s">
        <v>11</v>
      </c>
      <c r="H9" s="6" t="s">
        <v>11</v>
      </c>
      <c r="I9" s="6" t="s">
        <v>11</v>
      </c>
      <c r="J9" s="6">
        <v>10</v>
      </c>
      <c r="K9" s="6">
        <v>12</v>
      </c>
      <c r="L9" s="6">
        <v>17</v>
      </c>
      <c r="M9" s="6">
        <v>15</v>
      </c>
      <c r="N9" s="6">
        <v>15</v>
      </c>
      <c r="O9" s="6">
        <v>5</v>
      </c>
      <c r="P9" s="6">
        <v>20</v>
      </c>
      <c r="Q9" s="65">
        <f t="shared" si="0"/>
        <v>94</v>
      </c>
      <c r="R9" s="66">
        <v>40</v>
      </c>
      <c r="S9" s="65">
        <f t="shared" si="1"/>
        <v>134</v>
      </c>
      <c r="T9" s="6">
        <v>10</v>
      </c>
      <c r="U9" s="6">
        <v>13</v>
      </c>
      <c r="V9" s="6">
        <v>20</v>
      </c>
      <c r="W9" s="6">
        <v>11</v>
      </c>
      <c r="X9" s="6">
        <v>15</v>
      </c>
      <c r="Y9" s="6">
        <v>5</v>
      </c>
      <c r="Z9" s="6">
        <v>14</v>
      </c>
      <c r="AA9" s="61">
        <f t="shared" si="2"/>
        <v>88</v>
      </c>
      <c r="AB9" s="66">
        <v>40</v>
      </c>
      <c r="AC9" s="61">
        <f t="shared" si="3"/>
        <v>128</v>
      </c>
      <c r="AD9" s="67">
        <f t="shared" si="4"/>
        <v>91</v>
      </c>
      <c r="AE9" s="68">
        <f t="shared" si="5"/>
        <v>131</v>
      </c>
      <c r="AF9" s="6"/>
      <c r="AG9" s="6">
        <v>2</v>
      </c>
      <c r="AH9" s="6">
        <v>1</v>
      </c>
      <c r="AI9" s="6"/>
      <c r="AJ9" s="6"/>
      <c r="AK9" s="6"/>
      <c r="AL9" s="6"/>
      <c r="AM9" s="61">
        <f t="shared" si="6"/>
        <v>3</v>
      </c>
      <c r="AN9" s="61">
        <f t="shared" si="7"/>
        <v>137</v>
      </c>
      <c r="AO9" s="6"/>
      <c r="AP9" s="6">
        <v>2</v>
      </c>
      <c r="AQ9" s="6"/>
      <c r="AR9" s="6">
        <v>3</v>
      </c>
      <c r="AS9" s="6"/>
      <c r="AT9" s="6"/>
      <c r="AU9" s="6">
        <v>6</v>
      </c>
      <c r="AV9" s="61">
        <f t="shared" si="8"/>
        <v>11</v>
      </c>
      <c r="AW9" s="76">
        <f t="shared" si="9"/>
        <v>139</v>
      </c>
      <c r="AX9" s="52" t="s">
        <v>93</v>
      </c>
      <c r="AY9" s="22">
        <v>0</v>
      </c>
      <c r="AZ9" s="57">
        <v>999934.66</v>
      </c>
      <c r="BA9" s="23">
        <v>1072516.5</v>
      </c>
      <c r="BB9" s="21" t="s">
        <v>11</v>
      </c>
      <c r="BC9" s="10" t="s">
        <v>25</v>
      </c>
      <c r="BD9" s="24" t="s">
        <v>11</v>
      </c>
      <c r="BE9" s="48" t="s">
        <v>11</v>
      </c>
    </row>
    <row r="10" spans="1:57" ht="36" customHeight="1" x14ac:dyDescent="0.25">
      <c r="A10" s="28" t="s">
        <v>32</v>
      </c>
      <c r="B10" s="80" t="s">
        <v>56</v>
      </c>
      <c r="C10" s="86" t="s">
        <v>68</v>
      </c>
      <c r="D10" s="103" t="s">
        <v>81</v>
      </c>
      <c r="E10" s="81">
        <v>1125704</v>
      </c>
      <c r="F10" s="81">
        <v>1162704</v>
      </c>
      <c r="G10" s="75" t="s">
        <v>11</v>
      </c>
      <c r="H10" s="43" t="s">
        <v>11</v>
      </c>
      <c r="I10" s="43" t="s">
        <v>11</v>
      </c>
      <c r="J10" s="6">
        <v>10</v>
      </c>
      <c r="K10" s="6">
        <v>13</v>
      </c>
      <c r="L10" s="6">
        <v>16</v>
      </c>
      <c r="M10" s="6">
        <v>13</v>
      </c>
      <c r="N10" s="6">
        <v>15</v>
      </c>
      <c r="O10" s="6">
        <v>5</v>
      </c>
      <c r="P10" s="6">
        <v>17</v>
      </c>
      <c r="Q10" s="65">
        <f t="shared" si="0"/>
        <v>89</v>
      </c>
      <c r="R10" s="66">
        <v>40</v>
      </c>
      <c r="S10" s="65">
        <f t="shared" si="1"/>
        <v>129</v>
      </c>
      <c r="T10" s="6">
        <v>10</v>
      </c>
      <c r="U10" s="6">
        <v>15</v>
      </c>
      <c r="V10" s="6">
        <v>18</v>
      </c>
      <c r="W10" s="6">
        <v>15</v>
      </c>
      <c r="X10" s="6">
        <v>15</v>
      </c>
      <c r="Y10" s="6">
        <v>4</v>
      </c>
      <c r="Z10" s="6">
        <v>20</v>
      </c>
      <c r="AA10" s="61">
        <f t="shared" si="2"/>
        <v>97</v>
      </c>
      <c r="AB10" s="66">
        <v>40</v>
      </c>
      <c r="AC10" s="61">
        <f t="shared" si="3"/>
        <v>137</v>
      </c>
      <c r="AD10" s="67">
        <f t="shared" si="4"/>
        <v>93</v>
      </c>
      <c r="AE10" s="68">
        <f t="shared" si="5"/>
        <v>133</v>
      </c>
      <c r="AF10" s="6"/>
      <c r="AG10" s="6">
        <v>2</v>
      </c>
      <c r="AH10" s="6">
        <v>2</v>
      </c>
      <c r="AI10" s="6">
        <v>2</v>
      </c>
      <c r="AJ10" s="6"/>
      <c r="AK10" s="6"/>
      <c r="AL10" s="6">
        <v>2</v>
      </c>
      <c r="AM10" s="61">
        <f t="shared" si="6"/>
        <v>8</v>
      </c>
      <c r="AN10" s="61">
        <f t="shared" si="7"/>
        <v>137</v>
      </c>
      <c r="AO10" s="6"/>
      <c r="AP10" s="6"/>
      <c r="AQ10" s="6">
        <v>1</v>
      </c>
      <c r="AR10" s="6"/>
      <c r="AS10" s="6"/>
      <c r="AT10" s="6"/>
      <c r="AU10" s="6"/>
      <c r="AV10" s="61">
        <f t="shared" si="8"/>
        <v>1</v>
      </c>
      <c r="AW10" s="76">
        <f t="shared" si="9"/>
        <v>138</v>
      </c>
      <c r="AX10" s="52" t="s">
        <v>94</v>
      </c>
      <c r="AY10" s="22">
        <v>0</v>
      </c>
      <c r="AZ10" s="57">
        <v>968462.41</v>
      </c>
      <c r="BA10" s="23">
        <v>998414.86</v>
      </c>
      <c r="BB10" s="21" t="s">
        <v>11</v>
      </c>
      <c r="BC10" s="10" t="s">
        <v>25</v>
      </c>
      <c r="BD10" s="24" t="s">
        <v>11</v>
      </c>
      <c r="BE10" s="48" t="s">
        <v>11</v>
      </c>
    </row>
    <row r="11" spans="1:57" ht="38.25" x14ac:dyDescent="0.25">
      <c r="A11" s="28" t="s">
        <v>33</v>
      </c>
      <c r="B11" s="80" t="s">
        <v>57</v>
      </c>
      <c r="C11" s="79" t="s">
        <v>69</v>
      </c>
      <c r="D11" s="103" t="s">
        <v>82</v>
      </c>
      <c r="E11" s="81">
        <v>588305</v>
      </c>
      <c r="F11" s="81">
        <v>606500</v>
      </c>
      <c r="G11" s="5" t="s">
        <v>11</v>
      </c>
      <c r="H11" s="6" t="s">
        <v>11</v>
      </c>
      <c r="I11" s="6" t="s">
        <v>11</v>
      </c>
      <c r="J11" s="6">
        <v>8</v>
      </c>
      <c r="K11" s="6">
        <v>15</v>
      </c>
      <c r="L11" s="6">
        <v>18</v>
      </c>
      <c r="M11" s="6">
        <v>15</v>
      </c>
      <c r="N11" s="6">
        <v>15</v>
      </c>
      <c r="O11" s="6">
        <v>5</v>
      </c>
      <c r="P11" s="6">
        <v>20</v>
      </c>
      <c r="Q11" s="65">
        <f t="shared" si="0"/>
        <v>96</v>
      </c>
      <c r="R11" s="66">
        <v>40</v>
      </c>
      <c r="S11" s="65">
        <f t="shared" si="1"/>
        <v>136</v>
      </c>
      <c r="T11" s="6">
        <v>10</v>
      </c>
      <c r="U11" s="6">
        <v>15</v>
      </c>
      <c r="V11" s="6">
        <v>20</v>
      </c>
      <c r="W11" s="6">
        <v>14</v>
      </c>
      <c r="X11" s="6">
        <v>15</v>
      </c>
      <c r="Y11" s="6">
        <v>5</v>
      </c>
      <c r="Z11" s="6">
        <v>18</v>
      </c>
      <c r="AA11" s="61">
        <f t="shared" si="2"/>
        <v>97</v>
      </c>
      <c r="AB11" s="66">
        <v>40</v>
      </c>
      <c r="AC11" s="61">
        <f t="shared" si="3"/>
        <v>137</v>
      </c>
      <c r="AD11" s="67">
        <f t="shared" si="4"/>
        <v>96.5</v>
      </c>
      <c r="AE11" s="68">
        <f t="shared" si="5"/>
        <v>136.5</v>
      </c>
      <c r="AF11" s="9"/>
      <c r="AG11" s="9"/>
      <c r="AH11" s="9"/>
      <c r="AI11" s="9"/>
      <c r="AJ11" s="9"/>
      <c r="AK11" s="9"/>
      <c r="AL11" s="9"/>
      <c r="AM11" s="61">
        <f t="shared" si="6"/>
        <v>0</v>
      </c>
      <c r="AN11" s="61">
        <f t="shared" si="7"/>
        <v>136</v>
      </c>
      <c r="AO11" s="6"/>
      <c r="AP11" s="6"/>
      <c r="AQ11" s="6"/>
      <c r="AR11" s="6"/>
      <c r="AS11" s="6"/>
      <c r="AT11" s="6"/>
      <c r="AU11" s="6">
        <v>2</v>
      </c>
      <c r="AV11" s="61">
        <f t="shared" si="8"/>
        <v>2</v>
      </c>
      <c r="AW11" s="76">
        <f t="shared" si="9"/>
        <v>139</v>
      </c>
      <c r="AX11" s="52" t="s">
        <v>93</v>
      </c>
      <c r="AY11" s="22">
        <v>0</v>
      </c>
      <c r="AZ11" s="57">
        <v>969417.5</v>
      </c>
      <c r="BA11" s="23">
        <v>999417.5</v>
      </c>
      <c r="BB11" s="21" t="s">
        <v>11</v>
      </c>
      <c r="BC11" s="10" t="s">
        <v>25</v>
      </c>
      <c r="BD11" s="24" t="s">
        <v>11</v>
      </c>
      <c r="BE11" s="48" t="s">
        <v>11</v>
      </c>
    </row>
    <row r="12" spans="1:57" ht="31.5" customHeight="1" x14ac:dyDescent="0.25">
      <c r="A12" s="28" t="s">
        <v>34</v>
      </c>
      <c r="B12" s="80" t="s">
        <v>58</v>
      </c>
      <c r="C12" s="87" t="s">
        <v>70</v>
      </c>
      <c r="D12" s="103" t="s">
        <v>83</v>
      </c>
      <c r="E12" s="81">
        <v>727119.29</v>
      </c>
      <c r="F12" s="81">
        <v>748856.25</v>
      </c>
      <c r="G12" s="5" t="s">
        <v>11</v>
      </c>
      <c r="H12" s="6" t="s">
        <v>11</v>
      </c>
      <c r="I12" s="6" t="s">
        <v>11</v>
      </c>
      <c r="J12" s="6">
        <v>10</v>
      </c>
      <c r="K12" s="6">
        <v>10</v>
      </c>
      <c r="L12" s="6">
        <v>20</v>
      </c>
      <c r="M12" s="6">
        <v>15</v>
      </c>
      <c r="N12" s="6">
        <v>15</v>
      </c>
      <c r="O12" s="6">
        <v>5</v>
      </c>
      <c r="P12" s="6">
        <v>20</v>
      </c>
      <c r="Q12" s="65">
        <f t="shared" si="0"/>
        <v>95</v>
      </c>
      <c r="R12" s="66">
        <v>40</v>
      </c>
      <c r="S12" s="65">
        <f t="shared" si="1"/>
        <v>135</v>
      </c>
      <c r="T12" s="6">
        <v>8</v>
      </c>
      <c r="U12" s="6">
        <v>11</v>
      </c>
      <c r="V12" s="6">
        <v>20</v>
      </c>
      <c r="W12" s="6">
        <v>15</v>
      </c>
      <c r="X12" s="6">
        <v>15</v>
      </c>
      <c r="Y12" s="6">
        <v>5</v>
      </c>
      <c r="Z12" s="6">
        <v>20</v>
      </c>
      <c r="AA12" s="61">
        <f t="shared" si="2"/>
        <v>94</v>
      </c>
      <c r="AB12" s="66">
        <v>40</v>
      </c>
      <c r="AC12" s="61">
        <f t="shared" si="3"/>
        <v>134</v>
      </c>
      <c r="AD12" s="67">
        <f t="shared" si="4"/>
        <v>94.5</v>
      </c>
      <c r="AE12" s="68">
        <f t="shared" si="5"/>
        <v>134.5</v>
      </c>
      <c r="AF12" s="9"/>
      <c r="AG12" s="9"/>
      <c r="AH12" s="9"/>
      <c r="AI12" s="9"/>
      <c r="AJ12" s="9"/>
      <c r="AK12" s="9"/>
      <c r="AL12" s="9"/>
      <c r="AM12" s="61">
        <f t="shared" si="6"/>
        <v>0</v>
      </c>
      <c r="AN12" s="61">
        <f t="shared" si="7"/>
        <v>135</v>
      </c>
      <c r="AO12" s="6">
        <v>2</v>
      </c>
      <c r="AP12" s="6">
        <v>4</v>
      </c>
      <c r="AQ12" s="6"/>
      <c r="AR12" s="6"/>
      <c r="AS12" s="6"/>
      <c r="AT12" s="6"/>
      <c r="AU12" s="6"/>
      <c r="AV12" s="61">
        <f t="shared" si="8"/>
        <v>6</v>
      </c>
      <c r="AW12" s="76">
        <f t="shared" si="9"/>
        <v>140</v>
      </c>
      <c r="AX12" s="52" t="s">
        <v>93</v>
      </c>
      <c r="AY12" s="22">
        <v>0</v>
      </c>
      <c r="AZ12" s="57">
        <v>969975.75</v>
      </c>
      <c r="BA12" s="23">
        <v>999975</v>
      </c>
      <c r="BB12" s="21" t="s">
        <v>11</v>
      </c>
      <c r="BC12" s="10" t="s">
        <v>25</v>
      </c>
      <c r="BD12" s="24" t="s">
        <v>11</v>
      </c>
      <c r="BE12" s="48" t="s">
        <v>11</v>
      </c>
    </row>
    <row r="13" spans="1:57" ht="33" customHeight="1" x14ac:dyDescent="0.25">
      <c r="A13" s="28" t="s">
        <v>35</v>
      </c>
      <c r="B13" s="80" t="s">
        <v>59</v>
      </c>
      <c r="C13" s="79" t="s">
        <v>71</v>
      </c>
      <c r="D13" s="103" t="s">
        <v>84</v>
      </c>
      <c r="E13" s="81">
        <v>690031.25</v>
      </c>
      <c r="F13" s="81">
        <v>712031.25</v>
      </c>
      <c r="G13" s="5" t="s">
        <v>11</v>
      </c>
      <c r="H13" s="6" t="s">
        <v>11</v>
      </c>
      <c r="I13" s="6" t="s">
        <v>11</v>
      </c>
      <c r="J13" s="6">
        <v>10</v>
      </c>
      <c r="K13" s="6">
        <v>15</v>
      </c>
      <c r="L13" s="6">
        <v>20</v>
      </c>
      <c r="M13" s="6">
        <v>15</v>
      </c>
      <c r="N13" s="6">
        <v>13</v>
      </c>
      <c r="O13" s="6">
        <v>5</v>
      </c>
      <c r="P13" s="6">
        <v>20</v>
      </c>
      <c r="Q13" s="65">
        <f t="shared" si="0"/>
        <v>98</v>
      </c>
      <c r="R13" s="66">
        <v>40</v>
      </c>
      <c r="S13" s="65">
        <f t="shared" si="1"/>
        <v>138</v>
      </c>
      <c r="T13" s="6">
        <v>8</v>
      </c>
      <c r="U13" s="6">
        <v>15</v>
      </c>
      <c r="V13" s="6">
        <v>15</v>
      </c>
      <c r="W13" s="6">
        <v>15</v>
      </c>
      <c r="X13" s="6">
        <v>15</v>
      </c>
      <c r="Y13" s="6">
        <v>5</v>
      </c>
      <c r="Z13" s="6">
        <v>14</v>
      </c>
      <c r="AA13" s="61">
        <f t="shared" si="2"/>
        <v>87</v>
      </c>
      <c r="AB13" s="66">
        <v>40</v>
      </c>
      <c r="AC13" s="61">
        <f t="shared" si="3"/>
        <v>127</v>
      </c>
      <c r="AD13" s="67">
        <f t="shared" si="4"/>
        <v>92.5</v>
      </c>
      <c r="AE13" s="68">
        <f t="shared" si="5"/>
        <v>132.5</v>
      </c>
      <c r="AF13" s="9"/>
      <c r="AG13" s="9"/>
      <c r="AH13" s="9"/>
      <c r="AI13" s="9"/>
      <c r="AJ13" s="9"/>
      <c r="AK13" s="9"/>
      <c r="AL13" s="9"/>
      <c r="AM13" s="61">
        <f t="shared" si="6"/>
        <v>0</v>
      </c>
      <c r="AN13" s="61">
        <f t="shared" si="7"/>
        <v>138</v>
      </c>
      <c r="AO13" s="6">
        <v>2</v>
      </c>
      <c r="AP13" s="6"/>
      <c r="AQ13" s="6">
        <v>3</v>
      </c>
      <c r="AR13" s="6"/>
      <c r="AS13" s="6"/>
      <c r="AT13" s="6"/>
      <c r="AU13" s="6">
        <v>4</v>
      </c>
      <c r="AV13" s="61">
        <f t="shared" si="8"/>
        <v>9</v>
      </c>
      <c r="AW13" s="76">
        <f t="shared" si="9"/>
        <v>136</v>
      </c>
      <c r="AX13" s="52" t="s">
        <v>93</v>
      </c>
      <c r="AY13" s="22">
        <v>0</v>
      </c>
      <c r="AZ13" s="57">
        <v>1000000</v>
      </c>
      <c r="BA13" s="23">
        <v>1035960</v>
      </c>
      <c r="BB13" s="21" t="s">
        <v>11</v>
      </c>
      <c r="BC13" s="10" t="s">
        <v>25</v>
      </c>
      <c r="BD13" s="24" t="s">
        <v>11</v>
      </c>
      <c r="BE13" s="48" t="s">
        <v>11</v>
      </c>
    </row>
    <row r="14" spans="1:57" ht="27.75" customHeight="1" x14ac:dyDescent="0.25">
      <c r="A14" s="28" t="s">
        <v>36</v>
      </c>
      <c r="B14" s="80" t="s">
        <v>60</v>
      </c>
      <c r="C14" s="79" t="s">
        <v>72</v>
      </c>
      <c r="D14" s="102" t="s">
        <v>85</v>
      </c>
      <c r="E14" s="81">
        <v>1940000</v>
      </c>
      <c r="F14" s="81">
        <v>2000000</v>
      </c>
      <c r="G14" s="5" t="s">
        <v>11</v>
      </c>
      <c r="H14" s="6" t="s">
        <v>11</v>
      </c>
      <c r="I14" s="6" t="s">
        <v>11</v>
      </c>
      <c r="J14" s="6">
        <v>10</v>
      </c>
      <c r="K14" s="6">
        <v>11</v>
      </c>
      <c r="L14" s="6">
        <v>20</v>
      </c>
      <c r="M14" s="6">
        <v>15</v>
      </c>
      <c r="N14" s="6">
        <v>15</v>
      </c>
      <c r="O14" s="6">
        <v>5</v>
      </c>
      <c r="P14" s="6">
        <v>20</v>
      </c>
      <c r="Q14" s="65">
        <f t="shared" si="0"/>
        <v>96</v>
      </c>
      <c r="R14" s="66">
        <v>40</v>
      </c>
      <c r="S14" s="65">
        <f t="shared" si="1"/>
        <v>136</v>
      </c>
      <c r="T14" s="6">
        <v>10</v>
      </c>
      <c r="U14" s="6">
        <v>15</v>
      </c>
      <c r="V14" s="6">
        <v>20</v>
      </c>
      <c r="W14" s="6">
        <v>14</v>
      </c>
      <c r="X14" s="6">
        <v>15</v>
      </c>
      <c r="Y14" s="6">
        <v>5</v>
      </c>
      <c r="Z14" s="6">
        <v>15</v>
      </c>
      <c r="AA14" s="61">
        <f t="shared" si="2"/>
        <v>94</v>
      </c>
      <c r="AB14" s="66">
        <v>40</v>
      </c>
      <c r="AC14" s="61">
        <f t="shared" si="3"/>
        <v>134</v>
      </c>
      <c r="AD14" s="67">
        <f t="shared" si="4"/>
        <v>95</v>
      </c>
      <c r="AE14" s="68">
        <f t="shared" si="5"/>
        <v>135</v>
      </c>
      <c r="AF14" s="6"/>
      <c r="AG14" s="6">
        <v>2</v>
      </c>
      <c r="AH14" s="6"/>
      <c r="AI14" s="6"/>
      <c r="AJ14" s="6"/>
      <c r="AK14" s="6"/>
      <c r="AL14" s="6"/>
      <c r="AM14" s="61">
        <f t="shared" si="6"/>
        <v>2</v>
      </c>
      <c r="AN14" s="61">
        <f t="shared" si="7"/>
        <v>138</v>
      </c>
      <c r="AO14" s="6"/>
      <c r="AP14" s="6"/>
      <c r="AQ14" s="6"/>
      <c r="AR14" s="6"/>
      <c r="AS14" s="6"/>
      <c r="AT14" s="6"/>
      <c r="AU14" s="6">
        <v>2</v>
      </c>
      <c r="AV14" s="61">
        <f t="shared" si="8"/>
        <v>2</v>
      </c>
      <c r="AW14" s="76">
        <f t="shared" si="9"/>
        <v>136</v>
      </c>
      <c r="AX14" s="27" t="s">
        <v>52</v>
      </c>
      <c r="AY14" s="22">
        <v>96.5</v>
      </c>
      <c r="AZ14" s="57">
        <v>968302.12</v>
      </c>
      <c r="BA14" s="23">
        <v>998302.12</v>
      </c>
      <c r="BB14" s="21" t="s">
        <v>11</v>
      </c>
      <c r="BC14" s="10" t="s">
        <v>25</v>
      </c>
      <c r="BD14" s="24" t="s">
        <v>11</v>
      </c>
      <c r="BE14" s="48" t="s">
        <v>11</v>
      </c>
    </row>
    <row r="15" spans="1:57" ht="29.25" customHeight="1" x14ac:dyDescent="0.25">
      <c r="A15" s="28" t="s">
        <v>37</v>
      </c>
      <c r="B15" s="80" t="s">
        <v>61</v>
      </c>
      <c r="C15" s="87" t="s">
        <v>73</v>
      </c>
      <c r="D15" s="102" t="s">
        <v>86</v>
      </c>
      <c r="E15" s="81">
        <v>933850</v>
      </c>
      <c r="F15" s="81">
        <v>962750</v>
      </c>
      <c r="G15" s="5" t="s">
        <v>11</v>
      </c>
      <c r="H15" s="6" t="s">
        <v>11</v>
      </c>
      <c r="I15" s="6" t="s">
        <v>11</v>
      </c>
      <c r="J15" s="6">
        <v>10</v>
      </c>
      <c r="K15" s="6">
        <v>15</v>
      </c>
      <c r="L15" s="6">
        <v>18</v>
      </c>
      <c r="M15" s="6">
        <v>15</v>
      </c>
      <c r="N15" s="6">
        <v>15</v>
      </c>
      <c r="O15" s="6">
        <v>5</v>
      </c>
      <c r="P15" s="6">
        <v>16</v>
      </c>
      <c r="Q15" s="65">
        <f t="shared" si="0"/>
        <v>94</v>
      </c>
      <c r="R15" s="66">
        <v>40</v>
      </c>
      <c r="S15" s="65">
        <f t="shared" si="1"/>
        <v>134</v>
      </c>
      <c r="T15" s="6">
        <v>9</v>
      </c>
      <c r="U15" s="6">
        <v>13</v>
      </c>
      <c r="V15" s="6">
        <v>18</v>
      </c>
      <c r="W15" s="6">
        <v>15</v>
      </c>
      <c r="X15" s="6">
        <v>15</v>
      </c>
      <c r="Y15" s="6">
        <v>5</v>
      </c>
      <c r="Z15" s="6">
        <v>18</v>
      </c>
      <c r="AA15" s="61">
        <f t="shared" si="2"/>
        <v>93</v>
      </c>
      <c r="AB15" s="66">
        <v>40</v>
      </c>
      <c r="AC15" s="61">
        <f t="shared" si="3"/>
        <v>133</v>
      </c>
      <c r="AD15" s="67">
        <f t="shared" si="4"/>
        <v>93.5</v>
      </c>
      <c r="AE15" s="68">
        <f t="shared" si="5"/>
        <v>133.5</v>
      </c>
      <c r="AF15" s="6"/>
      <c r="AG15" s="6"/>
      <c r="AH15" s="6">
        <v>1</v>
      </c>
      <c r="AI15" s="6"/>
      <c r="AJ15" s="6"/>
      <c r="AK15" s="6"/>
      <c r="AL15" s="6">
        <v>2</v>
      </c>
      <c r="AM15" s="61">
        <f t="shared" si="6"/>
        <v>3</v>
      </c>
      <c r="AN15" s="61">
        <f t="shared" si="7"/>
        <v>137</v>
      </c>
      <c r="AO15" s="6">
        <v>1</v>
      </c>
      <c r="AP15" s="6"/>
      <c r="AQ15" s="6"/>
      <c r="AR15" s="6"/>
      <c r="AS15" s="6"/>
      <c r="AT15" s="6"/>
      <c r="AU15" s="6">
        <v>2</v>
      </c>
      <c r="AV15" s="61">
        <f t="shared" si="8"/>
        <v>3</v>
      </c>
      <c r="AW15" s="76">
        <f t="shared" si="9"/>
        <v>136</v>
      </c>
      <c r="AX15" s="52" t="s">
        <v>96</v>
      </c>
      <c r="AY15" s="22">
        <v>0</v>
      </c>
      <c r="AZ15" s="57">
        <v>968952.79</v>
      </c>
      <c r="BA15" s="23" t="s">
        <v>43</v>
      </c>
      <c r="BB15" s="21" t="s">
        <v>11</v>
      </c>
      <c r="BC15" s="10" t="s">
        <v>25</v>
      </c>
      <c r="BD15" s="24" t="s">
        <v>11</v>
      </c>
      <c r="BE15" s="48" t="s">
        <v>11</v>
      </c>
    </row>
    <row r="16" spans="1:57" ht="30" customHeight="1" x14ac:dyDescent="0.25">
      <c r="A16" s="28" t="s">
        <v>38</v>
      </c>
      <c r="B16" s="80" t="s">
        <v>62</v>
      </c>
      <c r="C16" s="79" t="s">
        <v>74</v>
      </c>
      <c r="D16" s="103" t="s">
        <v>87</v>
      </c>
      <c r="E16" s="81">
        <v>918500</v>
      </c>
      <c r="F16" s="81">
        <v>957500</v>
      </c>
      <c r="G16" s="5" t="s">
        <v>11</v>
      </c>
      <c r="H16" s="6" t="s">
        <v>11</v>
      </c>
      <c r="I16" s="6" t="s">
        <v>11</v>
      </c>
      <c r="J16" s="6">
        <v>10</v>
      </c>
      <c r="K16" s="6">
        <v>12</v>
      </c>
      <c r="L16" s="6">
        <v>20</v>
      </c>
      <c r="M16" s="6">
        <v>14</v>
      </c>
      <c r="N16" s="6">
        <v>14</v>
      </c>
      <c r="O16" s="6">
        <v>4</v>
      </c>
      <c r="P16" s="6">
        <v>20</v>
      </c>
      <c r="Q16" s="65">
        <f t="shared" si="0"/>
        <v>94</v>
      </c>
      <c r="R16" s="66">
        <v>40</v>
      </c>
      <c r="S16" s="65">
        <f t="shared" si="1"/>
        <v>134</v>
      </c>
      <c r="T16" s="6">
        <v>10</v>
      </c>
      <c r="U16" s="6">
        <v>15</v>
      </c>
      <c r="V16" s="6">
        <v>20</v>
      </c>
      <c r="W16" s="6">
        <v>15</v>
      </c>
      <c r="X16" s="6">
        <v>15</v>
      </c>
      <c r="Y16" s="6">
        <v>5</v>
      </c>
      <c r="Z16" s="6">
        <v>16</v>
      </c>
      <c r="AA16" s="61">
        <f t="shared" si="2"/>
        <v>96</v>
      </c>
      <c r="AB16" s="66">
        <v>40</v>
      </c>
      <c r="AC16" s="61">
        <f t="shared" si="3"/>
        <v>136</v>
      </c>
      <c r="AD16" s="67">
        <f t="shared" si="4"/>
        <v>95</v>
      </c>
      <c r="AE16" s="68">
        <f t="shared" si="5"/>
        <v>135</v>
      </c>
      <c r="AF16" s="9"/>
      <c r="AG16" s="9"/>
      <c r="AH16" s="9"/>
      <c r="AI16" s="9"/>
      <c r="AJ16" s="9"/>
      <c r="AK16" s="9"/>
      <c r="AL16" s="9"/>
      <c r="AM16" s="61">
        <f t="shared" si="6"/>
        <v>0</v>
      </c>
      <c r="AN16" s="61">
        <f t="shared" si="7"/>
        <v>134</v>
      </c>
      <c r="AO16" s="6"/>
      <c r="AP16" s="6"/>
      <c r="AQ16" s="6"/>
      <c r="AR16" s="6"/>
      <c r="AS16" s="6"/>
      <c r="AT16" s="6"/>
      <c r="AU16" s="6">
        <v>2</v>
      </c>
      <c r="AV16" s="61">
        <f t="shared" si="8"/>
        <v>2</v>
      </c>
      <c r="AW16" s="76">
        <f t="shared" si="9"/>
        <v>138</v>
      </c>
      <c r="AX16" s="52" t="s">
        <v>96</v>
      </c>
      <c r="AY16" s="22">
        <v>0</v>
      </c>
      <c r="AZ16" s="57">
        <v>967921.54</v>
      </c>
      <c r="BA16" s="23">
        <v>997883.96</v>
      </c>
      <c r="BB16" s="21" t="s">
        <v>11</v>
      </c>
      <c r="BC16" s="10" t="s">
        <v>25</v>
      </c>
      <c r="BD16" s="24" t="s">
        <v>11</v>
      </c>
      <c r="BE16" s="48" t="s">
        <v>11</v>
      </c>
    </row>
    <row r="17" spans="1:57" ht="27.75" customHeight="1" x14ac:dyDescent="0.25">
      <c r="A17" s="28" t="s">
        <v>39</v>
      </c>
      <c r="B17" s="80" t="s">
        <v>63</v>
      </c>
      <c r="C17" s="86" t="s">
        <v>75</v>
      </c>
      <c r="D17" s="102" t="s">
        <v>88</v>
      </c>
      <c r="E17" s="81">
        <v>1345008</v>
      </c>
      <c r="F17" s="81">
        <v>1397508</v>
      </c>
      <c r="G17" s="5" t="s">
        <v>11</v>
      </c>
      <c r="H17" s="6" t="s">
        <v>11</v>
      </c>
      <c r="I17" s="6" t="s">
        <v>11</v>
      </c>
      <c r="J17" s="6">
        <v>10</v>
      </c>
      <c r="K17" s="6">
        <v>13</v>
      </c>
      <c r="L17" s="6">
        <v>12</v>
      </c>
      <c r="M17" s="6">
        <v>15</v>
      </c>
      <c r="N17" s="6">
        <v>15</v>
      </c>
      <c r="O17" s="6">
        <v>5</v>
      </c>
      <c r="P17" s="6">
        <v>15</v>
      </c>
      <c r="Q17" s="65">
        <f t="shared" si="0"/>
        <v>85</v>
      </c>
      <c r="R17" s="66">
        <v>40</v>
      </c>
      <c r="S17" s="65">
        <f t="shared" si="1"/>
        <v>125</v>
      </c>
      <c r="T17" s="6">
        <v>10</v>
      </c>
      <c r="U17" s="6">
        <v>15</v>
      </c>
      <c r="V17" s="6">
        <v>16</v>
      </c>
      <c r="W17" s="6">
        <v>12</v>
      </c>
      <c r="X17" s="6">
        <v>14</v>
      </c>
      <c r="Y17" s="6">
        <v>5</v>
      </c>
      <c r="Z17" s="6">
        <v>15</v>
      </c>
      <c r="AA17" s="61">
        <f t="shared" si="2"/>
        <v>87</v>
      </c>
      <c r="AB17" s="66">
        <v>40</v>
      </c>
      <c r="AC17" s="61">
        <f t="shared" si="3"/>
        <v>127</v>
      </c>
      <c r="AD17" s="67">
        <f t="shared" si="4"/>
        <v>86</v>
      </c>
      <c r="AE17" s="68">
        <f t="shared" si="5"/>
        <v>126</v>
      </c>
      <c r="AF17" s="6"/>
      <c r="AG17" s="6"/>
      <c r="AH17" s="6">
        <v>5</v>
      </c>
      <c r="AI17" s="6"/>
      <c r="AJ17" s="6"/>
      <c r="AK17" s="6"/>
      <c r="AL17" s="6">
        <v>3</v>
      </c>
      <c r="AM17" s="61">
        <f t="shared" si="6"/>
        <v>8</v>
      </c>
      <c r="AN17" s="61">
        <f t="shared" si="7"/>
        <v>133</v>
      </c>
      <c r="AO17" s="6"/>
      <c r="AP17" s="6"/>
      <c r="AQ17" s="6">
        <v>4</v>
      </c>
      <c r="AR17" s="6">
        <v>3</v>
      </c>
      <c r="AS17" s="6"/>
      <c r="AT17" s="6"/>
      <c r="AU17" s="6">
        <v>5</v>
      </c>
      <c r="AV17" s="61">
        <f t="shared" si="8"/>
        <v>12</v>
      </c>
      <c r="AW17" s="76">
        <f t="shared" si="9"/>
        <v>139</v>
      </c>
      <c r="AX17" s="27" t="s">
        <v>52</v>
      </c>
      <c r="AY17" s="22">
        <v>107</v>
      </c>
      <c r="AZ17" s="57">
        <v>970000</v>
      </c>
      <c r="BA17" s="23">
        <v>1000000</v>
      </c>
      <c r="BB17" s="21" t="s">
        <v>11</v>
      </c>
      <c r="BC17" s="10" t="s">
        <v>25</v>
      </c>
      <c r="BD17" s="24" t="s">
        <v>11</v>
      </c>
      <c r="BE17" s="48" t="s">
        <v>11</v>
      </c>
    </row>
    <row r="18" spans="1:57" ht="32.25" customHeight="1" x14ac:dyDescent="0.25">
      <c r="A18" s="28" t="s">
        <v>40</v>
      </c>
      <c r="B18" s="80" t="s">
        <v>64</v>
      </c>
      <c r="C18" s="86" t="s">
        <v>76</v>
      </c>
      <c r="D18" s="103" t="s">
        <v>89</v>
      </c>
      <c r="E18" s="81">
        <v>572637.5</v>
      </c>
      <c r="F18" s="81">
        <v>593437.5</v>
      </c>
      <c r="G18" s="75" t="s">
        <v>11</v>
      </c>
      <c r="H18" s="43" t="s">
        <v>11</v>
      </c>
      <c r="I18" s="43" t="s">
        <v>11</v>
      </c>
      <c r="J18" s="6">
        <v>10</v>
      </c>
      <c r="K18" s="6">
        <v>13</v>
      </c>
      <c r="L18" s="6">
        <v>15</v>
      </c>
      <c r="M18" s="6">
        <v>15</v>
      </c>
      <c r="N18" s="6">
        <v>15</v>
      </c>
      <c r="O18" s="6">
        <v>3</v>
      </c>
      <c r="P18" s="6">
        <v>20</v>
      </c>
      <c r="Q18" s="65">
        <f t="shared" si="0"/>
        <v>91</v>
      </c>
      <c r="R18" s="66">
        <v>40</v>
      </c>
      <c r="S18" s="65">
        <f t="shared" si="1"/>
        <v>131</v>
      </c>
      <c r="T18" s="6">
        <v>10</v>
      </c>
      <c r="U18" s="6">
        <v>15</v>
      </c>
      <c r="V18" s="6">
        <v>16</v>
      </c>
      <c r="W18" s="6">
        <v>9</v>
      </c>
      <c r="X18" s="6">
        <v>15</v>
      </c>
      <c r="Y18" s="6">
        <v>5</v>
      </c>
      <c r="Z18" s="6">
        <v>14</v>
      </c>
      <c r="AA18" s="61">
        <f t="shared" si="2"/>
        <v>84</v>
      </c>
      <c r="AB18" s="66">
        <v>40</v>
      </c>
      <c r="AC18" s="61">
        <f t="shared" si="3"/>
        <v>124</v>
      </c>
      <c r="AD18" s="67">
        <f t="shared" si="4"/>
        <v>87.5</v>
      </c>
      <c r="AE18" s="68">
        <f t="shared" si="5"/>
        <v>127.5</v>
      </c>
      <c r="AF18" s="14"/>
      <c r="AG18" s="14"/>
      <c r="AH18" s="14"/>
      <c r="AI18" s="14"/>
      <c r="AJ18" s="14"/>
      <c r="AK18" s="14"/>
      <c r="AL18" s="14"/>
      <c r="AM18" s="61">
        <v>0</v>
      </c>
      <c r="AN18" s="61">
        <f t="shared" si="7"/>
        <v>131</v>
      </c>
      <c r="AO18" s="6"/>
      <c r="AP18" s="6"/>
      <c r="AQ18" s="6">
        <v>4</v>
      </c>
      <c r="AR18" s="6">
        <v>6</v>
      </c>
      <c r="AS18" s="6"/>
      <c r="AT18" s="6"/>
      <c r="AU18" s="6">
        <v>6</v>
      </c>
      <c r="AV18" s="61">
        <f t="shared" si="8"/>
        <v>16</v>
      </c>
      <c r="AW18" s="76">
        <f t="shared" si="9"/>
        <v>140</v>
      </c>
      <c r="AX18" s="52" t="s">
        <v>93</v>
      </c>
      <c r="AY18" s="22">
        <v>0</v>
      </c>
      <c r="AZ18" s="57">
        <v>966861.17</v>
      </c>
      <c r="BA18" s="23">
        <v>996764.11</v>
      </c>
      <c r="BB18" s="21" t="s">
        <v>11</v>
      </c>
      <c r="BC18" s="10" t="s">
        <v>25</v>
      </c>
      <c r="BD18" s="24" t="s">
        <v>11</v>
      </c>
      <c r="BE18" s="48" t="s">
        <v>11</v>
      </c>
    </row>
    <row r="19" spans="1:57" ht="39" customHeight="1" thickBot="1" x14ac:dyDescent="0.3">
      <c r="A19" s="82" t="s">
        <v>41</v>
      </c>
      <c r="B19" s="83" t="s">
        <v>65</v>
      </c>
      <c r="C19" s="84" t="s">
        <v>77</v>
      </c>
      <c r="D19" s="104" t="s">
        <v>90</v>
      </c>
      <c r="E19" s="92">
        <v>394813.5</v>
      </c>
      <c r="F19" s="92">
        <v>733813.5</v>
      </c>
      <c r="G19" s="93" t="s">
        <v>11</v>
      </c>
      <c r="H19" s="94" t="s">
        <v>11</v>
      </c>
      <c r="I19" s="94" t="s">
        <v>11</v>
      </c>
      <c r="J19" s="95">
        <v>10</v>
      </c>
      <c r="K19" s="95">
        <v>14</v>
      </c>
      <c r="L19" s="95">
        <v>17</v>
      </c>
      <c r="M19" s="95">
        <v>13</v>
      </c>
      <c r="N19" s="95">
        <v>15</v>
      </c>
      <c r="O19" s="95">
        <v>5</v>
      </c>
      <c r="P19" s="95">
        <v>17</v>
      </c>
      <c r="Q19" s="96">
        <f t="shared" si="0"/>
        <v>91</v>
      </c>
      <c r="R19" s="97">
        <v>40</v>
      </c>
      <c r="S19" s="96">
        <f t="shared" si="1"/>
        <v>131</v>
      </c>
      <c r="T19" s="95">
        <v>10</v>
      </c>
      <c r="U19" s="95">
        <v>15</v>
      </c>
      <c r="V19" s="95">
        <v>17</v>
      </c>
      <c r="W19" s="95">
        <v>12</v>
      </c>
      <c r="X19" s="95">
        <v>15</v>
      </c>
      <c r="Y19" s="95">
        <v>5</v>
      </c>
      <c r="Z19" s="95">
        <v>16</v>
      </c>
      <c r="AA19" s="98">
        <f t="shared" si="2"/>
        <v>90</v>
      </c>
      <c r="AB19" s="97">
        <v>40</v>
      </c>
      <c r="AC19" s="98">
        <f t="shared" si="3"/>
        <v>130</v>
      </c>
      <c r="AD19" s="99">
        <f t="shared" si="4"/>
        <v>90.5</v>
      </c>
      <c r="AE19" s="100">
        <f t="shared" si="5"/>
        <v>130.5</v>
      </c>
      <c r="AF19" s="95"/>
      <c r="AG19" s="95"/>
      <c r="AH19" s="95">
        <v>2</v>
      </c>
      <c r="AI19" s="95"/>
      <c r="AJ19" s="95"/>
      <c r="AK19" s="95"/>
      <c r="AL19" s="95">
        <v>2</v>
      </c>
      <c r="AM19" s="98">
        <f t="shared" ref="AM19" si="10">SUM(AF19:AL19)</f>
        <v>4</v>
      </c>
      <c r="AN19" s="98">
        <f t="shared" si="7"/>
        <v>135</v>
      </c>
      <c r="AO19" s="95"/>
      <c r="AP19" s="95"/>
      <c r="AQ19" s="95">
        <v>2</v>
      </c>
      <c r="AR19" s="95">
        <v>1</v>
      </c>
      <c r="AS19" s="95"/>
      <c r="AT19" s="95"/>
      <c r="AU19" s="95">
        <v>3</v>
      </c>
      <c r="AV19" s="98">
        <f t="shared" si="8"/>
        <v>6</v>
      </c>
      <c r="AW19" s="101">
        <f t="shared" si="9"/>
        <v>136</v>
      </c>
      <c r="AX19" s="53" t="s">
        <v>95</v>
      </c>
      <c r="AY19" s="85">
        <v>0</v>
      </c>
      <c r="AZ19" s="57">
        <v>930953.37</v>
      </c>
      <c r="BA19" s="23">
        <v>997153.37</v>
      </c>
      <c r="BB19" s="21" t="s">
        <v>11</v>
      </c>
      <c r="BC19" s="10" t="s">
        <v>25</v>
      </c>
      <c r="BD19" s="24" t="s">
        <v>11</v>
      </c>
      <c r="BE19" s="48" t="s">
        <v>11</v>
      </c>
    </row>
    <row r="20" spans="1:57" ht="16.5" thickBot="1" x14ac:dyDescent="0.3">
      <c r="A20" s="13"/>
      <c r="B20" s="71"/>
      <c r="C20" s="72"/>
      <c r="D20" s="71"/>
      <c r="E20" s="73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58">
        <f>SUM(AZ7:AZ19)</f>
        <v>12604673.559999999</v>
      </c>
      <c r="BA20" s="31">
        <f>SUM(BA7:BA19)</f>
        <v>11096386.169999998</v>
      </c>
      <c r="BB20" s="29"/>
      <c r="BC20" s="29"/>
      <c r="BD20" s="45"/>
      <c r="BE20" s="30"/>
    </row>
  </sheetData>
  <mergeCells count="14">
    <mergeCell ref="F3:F5"/>
    <mergeCell ref="A3:A5"/>
    <mergeCell ref="B3:B5"/>
    <mergeCell ref="C3:C5"/>
    <mergeCell ref="D3:D5"/>
    <mergeCell ref="E3:E5"/>
    <mergeCell ref="J3:AC3"/>
    <mergeCell ref="AF3:AW3"/>
    <mergeCell ref="AX3:AX5"/>
    <mergeCell ref="AY3:AY5"/>
    <mergeCell ref="J4:S4"/>
    <mergeCell ref="T4:AC4"/>
    <mergeCell ref="AF4:AN4"/>
    <mergeCell ref="AO4:AW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colBreaks count="2" manualBreakCount="2">
    <brk id="2" max="18" man="1"/>
    <brk id="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ocenionych projektów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2016-07-26T08:06:38Z</dcterms:modified>
</cp:coreProperties>
</file>